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52" i="1" l="1"/>
  <c r="J52" i="1"/>
  <c r="H52" i="1"/>
  <c r="F52" i="1"/>
  <c r="E52" i="1"/>
  <c r="D52" i="1"/>
  <c r="F47" i="1"/>
  <c r="K47" i="1" s="1"/>
  <c r="J46" i="1"/>
  <c r="I46" i="1"/>
  <c r="H46" i="1"/>
  <c r="G46" i="1"/>
  <c r="E46" i="1"/>
  <c r="D46" i="1"/>
  <c r="F46" i="1" s="1"/>
  <c r="K46" i="1" s="1"/>
  <c r="F45" i="1"/>
  <c r="K45" i="1" s="1"/>
  <c r="J44" i="1"/>
  <c r="I44" i="1"/>
  <c r="H44" i="1"/>
  <c r="G44" i="1"/>
  <c r="E44" i="1"/>
  <c r="D44" i="1"/>
  <c r="F44" i="1" s="1"/>
  <c r="K44" i="1" s="1"/>
  <c r="F43" i="1"/>
  <c r="K43" i="1" s="1"/>
  <c r="F42" i="1"/>
  <c r="K42" i="1" s="1"/>
  <c r="F41" i="1"/>
  <c r="K41" i="1" s="1"/>
  <c r="F40" i="1"/>
  <c r="K40" i="1" s="1"/>
  <c r="F39" i="1"/>
  <c r="K39" i="1" s="1"/>
  <c r="F38" i="1"/>
  <c r="K38" i="1" s="1"/>
  <c r="F37" i="1"/>
  <c r="K37" i="1" s="1"/>
  <c r="J36" i="1"/>
  <c r="I36" i="1"/>
  <c r="H36" i="1"/>
  <c r="G36" i="1"/>
  <c r="E36" i="1"/>
  <c r="D36" i="1"/>
  <c r="F36" i="1" s="1"/>
  <c r="K36" i="1" s="1"/>
  <c r="F35" i="1"/>
  <c r="K35" i="1" s="1"/>
  <c r="J34" i="1"/>
  <c r="I34" i="1"/>
  <c r="H34" i="1"/>
  <c r="G34" i="1"/>
  <c r="E34" i="1"/>
  <c r="D34" i="1"/>
  <c r="F34" i="1" s="1"/>
  <c r="K34" i="1" s="1"/>
  <c r="F33" i="1"/>
  <c r="K33" i="1" s="1"/>
  <c r="F32" i="1"/>
  <c r="K32" i="1" s="1"/>
  <c r="F31" i="1"/>
  <c r="K31" i="1" s="1"/>
  <c r="F30" i="1"/>
  <c r="K30" i="1" s="1"/>
  <c r="F29" i="1"/>
  <c r="K29" i="1" s="1"/>
  <c r="F28" i="1"/>
  <c r="K28" i="1" s="1"/>
  <c r="F27" i="1"/>
  <c r="K27" i="1" s="1"/>
  <c r="F26" i="1"/>
  <c r="K26" i="1" s="1"/>
  <c r="F25" i="1"/>
  <c r="K25" i="1" s="1"/>
  <c r="J24" i="1"/>
  <c r="I24" i="1"/>
  <c r="H24" i="1"/>
  <c r="G24" i="1"/>
  <c r="E24" i="1"/>
  <c r="D24" i="1"/>
  <c r="F24" i="1" s="1"/>
  <c r="K24" i="1" s="1"/>
  <c r="F23" i="1"/>
  <c r="K23" i="1" s="1"/>
  <c r="F22" i="1"/>
  <c r="K22" i="1" s="1"/>
  <c r="F21" i="1"/>
  <c r="K21" i="1" s="1"/>
  <c r="F20" i="1"/>
  <c r="K20" i="1" s="1"/>
  <c r="F19" i="1"/>
  <c r="K19" i="1" s="1"/>
  <c r="F18" i="1"/>
  <c r="K18" i="1" s="1"/>
  <c r="F17" i="1"/>
  <c r="K17" i="1" s="1"/>
  <c r="J16" i="1"/>
  <c r="I16" i="1"/>
  <c r="H16" i="1"/>
  <c r="G16" i="1"/>
  <c r="E16" i="1"/>
  <c r="D16" i="1"/>
  <c r="F16" i="1" s="1"/>
  <c r="K16" i="1" s="1"/>
  <c r="F15" i="1"/>
  <c r="K15" i="1" s="1"/>
  <c r="F14" i="1"/>
  <c r="K14" i="1" s="1"/>
  <c r="F13" i="1"/>
  <c r="K13" i="1" s="1"/>
  <c r="F12" i="1"/>
  <c r="K12" i="1" s="1"/>
  <c r="F11" i="1"/>
  <c r="K11" i="1" s="1"/>
  <c r="J10" i="1"/>
  <c r="J48" i="1" s="1"/>
  <c r="I10" i="1"/>
  <c r="I48" i="1" s="1"/>
  <c r="H10" i="1"/>
  <c r="H48" i="1" s="1"/>
  <c r="G10" i="1"/>
  <c r="G48" i="1" s="1"/>
  <c r="F10" i="1"/>
  <c r="K10" i="1" s="1"/>
  <c r="K48" i="1" s="1"/>
  <c r="E10" i="1"/>
  <c r="E48" i="1" s="1"/>
  <c r="D10" i="1"/>
  <c r="D48" i="1" s="1"/>
  <c r="F48" i="1" l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<sst xmlns="http://schemas.openxmlformats.org/spreadsheetml/2006/main" count="57" uniqueCount="57">
  <si>
    <t>ESTADO ANALÍTICO DEL EJERCICIO DEL PRESUPUESTO DE EGRESOS</t>
  </si>
  <si>
    <t>CLASIFICACIÓN POR OBJETO DEL GASTO (CAPÍTULO Y CONCEPTO)</t>
  </si>
  <si>
    <t>Del 1 de Enero al 30 de Junio de 2015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</si>
  <si>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</si>
  <si>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</si>
  <si>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</si>
  <si>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</si>
  <si>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</si>
  <si>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</si>
  <si>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</si>
  <si>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</si>
  <si>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</si>
  <si>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</si>
  <si>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</si>
  <si>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</si>
  <si>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</si>
  <si>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</si>
  <si>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</si>
  <si>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</si>
  <si>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</si>
  <si>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</si>
  <si>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</si>
  <si>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</si>
  <si>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</si>
  <si>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</t>
  </si>
  <si>
    <t xml:space="preserve"> Alimentos Y Utensilios                            </t>
  </si>
  <si>
    <t xml:space="preserve"> Materiales Y Artículos De Construcción Y Reparació</t>
  </si>
  <si>
    <t xml:space="preserve"> Productos Químicos, Farmaceúticos Y De Laboratorio</t>
  </si>
  <si>
    <t xml:space="preserve"> Combustibles, Lubricantes Y Aditivos              </t>
  </si>
  <si>
    <t xml:space="preserve"> Vesturio, Blancos Y Prendas E Protección Y Artícul</t>
  </si>
  <si>
    <t xml:space="preserve"> Herramientas, Refacciones Y Accesorios Menores    </t>
  </si>
  <si>
    <t>Servicios Generales</t>
  </si>
  <si>
    <t xml:space="preserve">Servicios Básicos                                  </t>
  </si>
  <si>
    <t>Servicios de Arrendamiento</t>
  </si>
  <si>
    <t xml:space="preserve">Servicios, Profesionales, Científicos, Técnicos Y  </t>
  </si>
  <si>
    <t xml:space="preserve">Servicios Financieros, Bancarios Y Comerciales     </t>
  </si>
  <si>
    <t xml:space="preserve">Servicios De Instalación, Reparación, Mantenimient </t>
  </si>
  <si>
    <t xml:space="preserve">Servicios De Comunicación Social Y Publicidad      </t>
  </si>
  <si>
    <t xml:space="preserve">Servicios De Traslado Y Viáticos                   </t>
  </si>
  <si>
    <t xml:space="preserve">Servicios Oficiales                                </t>
  </si>
  <si>
    <t xml:space="preserve">Otros Servicios Generales                          </t>
  </si>
  <si>
    <t>Transferencias, Asignaciones, Subsidios y Otras Ayudas</t>
  </si>
  <si>
    <t>Subsidios y Subvenciones</t>
  </si>
  <si>
    <t>Bienes Muebles, Inmuebles e Intangibles</t>
  </si>
  <si>
    <t xml:space="preserve">Mobiliario Y Equipo De Administración         </t>
  </si>
  <si>
    <t xml:space="preserve">Mobiliario Y Equipo Educacional Y Recreativo  </t>
  </si>
  <si>
    <t xml:space="preserve">Equipo E Instrumental Médico Y De Laboratorio </t>
  </si>
  <si>
    <t xml:space="preserve">Vehículos Y Equipo De Transporte              </t>
  </si>
  <si>
    <t xml:space="preserve">Equipo De Defensa Y Seguridad                 </t>
  </si>
  <si>
    <t xml:space="preserve">Maquinaria, Otros Equipos Y Herramientas      </t>
  </si>
  <si>
    <t xml:space="preserve">Activos Intangibles                                                </t>
  </si>
  <si>
    <t>Inversión Pública</t>
  </si>
  <si>
    <t>Obra Pública en bienes propios</t>
  </si>
  <si>
    <t>Inversiones Financieras y otras provisiones</t>
  </si>
  <si>
    <t>Provisiones para contingencias y otras erogaciones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</si>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</sst>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43" fontId="5" fillId="0" borderId="4" xfId="1" applyFont="1" applyFill="1" applyBorder="1" applyAlignment="1">
      <alignment horizontal="right" vertical="center" wrapText="1"/>
    </xf>
    <xf numFmtId="43" fontId="5" fillId="3" borderId="4" xfId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43" fontId="3" fillId="0" borderId="4" xfId="1" applyFont="1" applyFill="1" applyBorder="1" applyAlignment="1">
      <alignment horizontal="right" vertical="center" wrapText="1"/>
    </xf>
    <xf numFmtId="43" fontId="3" fillId="3" borderId="4" xfId="1" applyFont="1" applyFill="1" applyBorder="1" applyAlignment="1">
      <alignment horizontal="right" vertical="top" wrapText="1"/>
    </xf>
    <xf numFmtId="43" fontId="3" fillId="3" borderId="4" xfId="1" applyFont="1" applyFill="1" applyBorder="1" applyAlignment="1">
      <alignment horizontal="right" vertical="center" wrapText="1"/>
    </xf>
    <xf numFmtId="0" fontId="6" fillId="4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5" fillId="3" borderId="0" xfId="0" applyFont="1" applyFill="1"/>
    <xf numFmtId="0" fontId="5" fillId="3" borderId="5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43" fontId="5" fillId="3" borderId="2" xfId="1" applyFont="1" applyFill="1" applyBorder="1" applyAlignment="1">
      <alignment vertical="center" wrapText="1"/>
    </xf>
    <xf numFmtId="0" fontId="5" fillId="0" borderId="0" xfId="0" applyFont="1"/>
    <xf numFmtId="0" fontId="7" fillId="3" borderId="0" xfId="0" applyFont="1" applyFill="1"/>
    <xf numFmtId="0" fontId="8" fillId="0" borderId="0" xfId="0" applyFont="1" applyAlignment="1">
      <alignment horizontal="center"/>
    </xf>
    <xf numFmtId="0" fontId="3" fillId="0" borderId="0" xfId="0" applyFont="1" applyBorder="1"/>
    <xf numFmtId="0" fontId="3" fillId="3" borderId="0" xfId="0" applyFont="1" applyFill="1" applyBorder="1"/>
    <xf numFmtId="0" fontId="3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esktop/UPJR%202015/ESTADOS%20FINANCIEROS/2do%20Trim%2020151/Estados%20Fros%20y%20Pptale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Balanza STyRC"/>
      <sheetName val="EAIyE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zoomScale="90" zoomScaleNormal="90" workbookViewId="0">
      <selection activeCell="N17" sqref="N17"/>
    </sheetView>
  </sheetViews>
  <sheetFormatPr baseColWidth="10" defaultRowHeight="12" x14ac:dyDescent="0.2"/>
  <cols>
    <col min="1" max="1" width="2.42578125" style="3" customWidth="1"/>
    <col min="2" max="2" width="4.5703125" style="2" customWidth="1"/>
    <col min="3" max="3" width="57.28515625" style="2" customWidth="1"/>
    <col min="4" max="4" width="13.140625" style="2" bestFit="1" customWidth="1"/>
    <col min="5" max="5" width="13.7109375" style="2" customWidth="1"/>
    <col min="6" max="6" width="13.140625" style="2" bestFit="1" customWidth="1"/>
    <col min="7" max="9" width="13.140625" style="2" customWidth="1"/>
    <col min="10" max="10" width="13.140625" style="2" bestFit="1" customWidth="1"/>
    <col min="11" max="11" width="13.28515625" style="2" bestFit="1" customWidth="1"/>
    <col min="12" max="12" width="3.7109375" style="3" customWidth="1"/>
    <col min="13" max="16384" width="11.42578125" style="2"/>
  </cols>
  <sheetData>
    <row r="1" spans="2:11" s="2" customForma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 s="2" customFormat="1" x14ac:dyDescent="0.2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</row>
    <row r="3" spans="2:11" s="2" customFormat="1" x14ac:dyDescent="0.2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</row>
    <row r="4" spans="2:11" s="3" customFormat="1" x14ac:dyDescent="0.2"/>
    <row r="5" spans="2:11" s="3" customFormat="1" x14ac:dyDescent="0.2">
      <c r="C5" s="4" t="s">
        <v>3</v>
      </c>
      <c r="D5" s="5" t="s">
        <v>4</v>
      </c>
      <c r="E5" s="5"/>
      <c r="F5" s="5"/>
      <c r="G5" s="5"/>
      <c r="H5" s="6"/>
      <c r="I5" s="6"/>
      <c r="J5" s="6"/>
    </row>
    <row r="6" spans="2:11" s="3" customFormat="1" x14ac:dyDescent="0.2"/>
    <row r="7" spans="2:11" s="2" customFormat="1" x14ac:dyDescent="0.2">
      <c r="B7" s="7" t="s">
        <v>5</v>
      </c>
      <c r="C7" s="7"/>
      <c r="D7" s="8" t="s">
        <v>6</v>
      </c>
      <c r="E7" s="8"/>
      <c r="F7" s="8"/>
      <c r="G7" s="8"/>
      <c r="H7" s="8"/>
      <c r="I7" s="8"/>
      <c r="J7" s="8"/>
      <c r="K7" s="8" t="s">
        <v>7</v>
      </c>
    </row>
    <row r="8" spans="2:11" s="2" customFormat="1" ht="24" x14ac:dyDescent="0.2">
      <c r="B8" s="7"/>
      <c r="C8" s="7"/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8"/>
    </row>
    <row r="9" spans="2:11" s="2" customFormat="1" x14ac:dyDescent="0.2">
      <c r="B9" s="7"/>
      <c r="C9" s="7"/>
      <c r="D9" s="9">
        <v>1</v>
      </c>
      <c r="E9" s="9">
        <v>2</v>
      </c>
      <c r="F9" s="9" t="s">
        <v>15</v>
      </c>
      <c r="G9" s="9">
        <v>4</v>
      </c>
      <c r="H9" s="9">
        <v>5</v>
      </c>
      <c r="I9" s="9">
        <v>6</v>
      </c>
      <c r="J9" s="9">
        <v>7</v>
      </c>
      <c r="K9" s="9" t="s">
        <v>16</v>
      </c>
    </row>
    <row r="10" spans="2:11" s="2" customFormat="1" x14ac:dyDescent="0.2">
      <c r="B10" s="10" t="s">
        <v>17</v>
      </c>
      <c r="C10" s="11"/>
      <c r="D10" s="12">
        <f>SUM(D11:D15)</f>
        <v>13217516.369999997</v>
      </c>
      <c r="E10" s="12">
        <f t="shared" ref="E10:J10" si="0">SUM(E11:E15)</f>
        <v>9188553.75</v>
      </c>
      <c r="F10" s="12">
        <f t="shared" si="0"/>
        <v>22406070.120000001</v>
      </c>
      <c r="G10" s="12">
        <f t="shared" si="0"/>
        <v>13063042.390000001</v>
      </c>
      <c r="H10" s="12">
        <f t="shared" si="0"/>
        <v>13063042.390000001</v>
      </c>
      <c r="I10" s="12">
        <f t="shared" si="0"/>
        <v>13063042.390000001</v>
      </c>
      <c r="J10" s="12">
        <f t="shared" si="0"/>
        <v>13063042.390000001</v>
      </c>
      <c r="K10" s="13">
        <f>+F10-H10</f>
        <v>9343027.7300000004</v>
      </c>
    </row>
    <row r="11" spans="2:11" s="2" customFormat="1" x14ac:dyDescent="0.2">
      <c r="B11" s="14"/>
      <c r="C11" s="15" t="s">
        <v>18</v>
      </c>
      <c r="D11" s="16">
        <v>4936001.76</v>
      </c>
      <c r="E11" s="17">
        <v>4924712.67</v>
      </c>
      <c r="F11" s="17">
        <f>+D11+E11</f>
        <v>9860714.4299999997</v>
      </c>
      <c r="G11" s="17">
        <v>6648099.29</v>
      </c>
      <c r="H11" s="17">
        <v>6648099.29</v>
      </c>
      <c r="I11" s="17">
        <v>6648099.29</v>
      </c>
      <c r="J11" s="17">
        <v>6648099.29</v>
      </c>
      <c r="K11" s="17">
        <f>+F11-H11</f>
        <v>3212615.1399999997</v>
      </c>
    </row>
    <row r="12" spans="2:11" s="2" customFormat="1" x14ac:dyDescent="0.2">
      <c r="B12" s="14"/>
      <c r="C12" s="15" t="s">
        <v>19</v>
      </c>
      <c r="D12" s="16">
        <v>5472911.2800000003</v>
      </c>
      <c r="E12" s="18">
        <v>1247441.28</v>
      </c>
      <c r="F12" s="18">
        <f t="shared" ref="F12:F47" si="1">+D12+E12</f>
        <v>6720352.5600000005</v>
      </c>
      <c r="G12" s="18">
        <v>3087687.38</v>
      </c>
      <c r="H12" s="18">
        <v>3087687.38</v>
      </c>
      <c r="I12" s="18">
        <v>3087687.38</v>
      </c>
      <c r="J12" s="18">
        <v>3087687.38</v>
      </c>
      <c r="K12" s="18">
        <f t="shared" ref="K12:K47" si="2">+F12-H12</f>
        <v>3632665.1800000006</v>
      </c>
    </row>
    <row r="13" spans="2:11" s="2" customFormat="1" x14ac:dyDescent="0.2">
      <c r="B13" s="14"/>
      <c r="C13" s="15" t="s">
        <v>20</v>
      </c>
      <c r="D13" s="16">
        <v>591125.6</v>
      </c>
      <c r="E13" s="18">
        <v>453703.78</v>
      </c>
      <c r="F13" s="18">
        <f t="shared" si="1"/>
        <v>1044829.38</v>
      </c>
      <c r="G13" s="18">
        <v>42901.09</v>
      </c>
      <c r="H13" s="18">
        <v>42901.09</v>
      </c>
      <c r="I13" s="18">
        <v>42901.09</v>
      </c>
      <c r="J13" s="18">
        <v>42901.09</v>
      </c>
      <c r="K13" s="18">
        <f t="shared" si="2"/>
        <v>1001928.29</v>
      </c>
    </row>
    <row r="14" spans="2:11" s="2" customFormat="1" x14ac:dyDescent="0.2">
      <c r="B14" s="14"/>
      <c r="C14" s="15" t="s">
        <v>21</v>
      </c>
      <c r="D14" s="16">
        <v>1058450.53</v>
      </c>
      <c r="E14" s="18">
        <v>1058450.53</v>
      </c>
      <c r="F14" s="18">
        <f t="shared" si="1"/>
        <v>2116901.06</v>
      </c>
      <c r="G14" s="18">
        <v>1415520.06</v>
      </c>
      <c r="H14" s="18">
        <v>1415520.06</v>
      </c>
      <c r="I14" s="18">
        <v>1415520.06</v>
      </c>
      <c r="J14" s="18">
        <v>1415520.06</v>
      </c>
      <c r="K14" s="18">
        <f t="shared" si="2"/>
        <v>701381</v>
      </c>
    </row>
    <row r="15" spans="2:11" s="2" customFormat="1" x14ac:dyDescent="0.2">
      <c r="B15" s="14"/>
      <c r="C15" s="15" t="s">
        <v>22</v>
      </c>
      <c r="D15" s="16">
        <v>1159027.2</v>
      </c>
      <c r="E15" s="18">
        <v>1504245.49</v>
      </c>
      <c r="F15" s="18">
        <f t="shared" si="1"/>
        <v>2663272.69</v>
      </c>
      <c r="G15" s="18">
        <v>1868834.57</v>
      </c>
      <c r="H15" s="18">
        <v>1868834.57</v>
      </c>
      <c r="I15" s="18">
        <v>1868834.57</v>
      </c>
      <c r="J15" s="18">
        <v>1868834.57</v>
      </c>
      <c r="K15" s="18">
        <f t="shared" si="2"/>
        <v>794438.11999999988</v>
      </c>
    </row>
    <row r="16" spans="2:11" s="2" customFormat="1" x14ac:dyDescent="0.2">
      <c r="B16" s="10" t="s">
        <v>23</v>
      </c>
      <c r="C16" s="11"/>
      <c r="D16" s="12">
        <f>SUM(D17:D23)</f>
        <v>856710.59000000008</v>
      </c>
      <c r="E16" s="13">
        <f>SUM(E17:E23)</f>
        <v>853686.86</v>
      </c>
      <c r="F16" s="13">
        <f t="shared" si="1"/>
        <v>1710397.4500000002</v>
      </c>
      <c r="G16" s="13">
        <f t="shared" ref="G16:J16" si="3">SUM(G17:G23)</f>
        <v>640716.41</v>
      </c>
      <c r="H16" s="13">
        <f t="shared" si="3"/>
        <v>640716.41</v>
      </c>
      <c r="I16" s="13">
        <f t="shared" si="3"/>
        <v>640716.41</v>
      </c>
      <c r="J16" s="13">
        <f t="shared" si="3"/>
        <v>640716.41</v>
      </c>
      <c r="K16" s="13">
        <f t="shared" si="2"/>
        <v>1069681.04</v>
      </c>
    </row>
    <row r="17" spans="2:11" s="2" customFormat="1" x14ac:dyDescent="0.2">
      <c r="B17" s="14"/>
      <c r="C17" s="19" t="s">
        <v>24</v>
      </c>
      <c r="D17" s="16">
        <v>246730.84</v>
      </c>
      <c r="E17" s="18">
        <v>493193.3</v>
      </c>
      <c r="F17" s="18">
        <f t="shared" si="1"/>
        <v>739924.14</v>
      </c>
      <c r="G17" s="18">
        <v>117092.28</v>
      </c>
      <c r="H17" s="18">
        <v>117092.28</v>
      </c>
      <c r="I17" s="18">
        <v>117092.28</v>
      </c>
      <c r="J17" s="18">
        <v>117092.28</v>
      </c>
      <c r="K17" s="18">
        <f t="shared" si="2"/>
        <v>622831.86</v>
      </c>
    </row>
    <row r="18" spans="2:11" s="2" customFormat="1" x14ac:dyDescent="0.2">
      <c r="B18" s="14"/>
      <c r="C18" s="19" t="s">
        <v>25</v>
      </c>
      <c r="D18" s="16">
        <v>106847.48</v>
      </c>
      <c r="E18" s="18">
        <v>26000</v>
      </c>
      <c r="F18" s="18">
        <f t="shared" si="1"/>
        <v>132847.47999999998</v>
      </c>
      <c r="G18" s="18">
        <v>60717.8</v>
      </c>
      <c r="H18" s="18">
        <v>60717.8</v>
      </c>
      <c r="I18" s="18">
        <v>60717.8</v>
      </c>
      <c r="J18" s="18">
        <v>60717.8</v>
      </c>
      <c r="K18" s="18">
        <f t="shared" si="2"/>
        <v>72129.679999999978</v>
      </c>
    </row>
    <row r="19" spans="2:11" s="2" customFormat="1" x14ac:dyDescent="0.2">
      <c r="B19" s="14"/>
      <c r="C19" s="19" t="s">
        <v>26</v>
      </c>
      <c r="D19" s="16">
        <v>62326.080000000002</v>
      </c>
      <c r="E19" s="18">
        <v>144343.65</v>
      </c>
      <c r="F19" s="18">
        <f t="shared" si="1"/>
        <v>206669.72999999998</v>
      </c>
      <c r="G19" s="18">
        <v>125295.57</v>
      </c>
      <c r="H19" s="18">
        <v>125295.57</v>
      </c>
      <c r="I19" s="18">
        <v>125295.57</v>
      </c>
      <c r="J19" s="18">
        <v>125295.57</v>
      </c>
      <c r="K19" s="18">
        <f t="shared" si="2"/>
        <v>81374.159999999974</v>
      </c>
    </row>
    <row r="20" spans="2:11" s="2" customFormat="1" x14ac:dyDescent="0.2">
      <c r="B20" s="14"/>
      <c r="C20" s="19" t="s">
        <v>27</v>
      </c>
      <c r="D20" s="16">
        <v>12403.2</v>
      </c>
      <c r="E20" s="18">
        <v>6932.18</v>
      </c>
      <c r="F20" s="18">
        <f t="shared" si="1"/>
        <v>19335.38</v>
      </c>
      <c r="G20" s="18">
        <v>9541.24</v>
      </c>
      <c r="H20" s="18">
        <v>9541.24</v>
      </c>
      <c r="I20" s="18">
        <v>9541.24</v>
      </c>
      <c r="J20" s="18">
        <v>9541.24</v>
      </c>
      <c r="K20" s="18">
        <f t="shared" si="2"/>
        <v>9794.1400000000012</v>
      </c>
    </row>
    <row r="21" spans="2:11" s="2" customFormat="1" x14ac:dyDescent="0.2">
      <c r="B21" s="14"/>
      <c r="C21" s="19" t="s">
        <v>28</v>
      </c>
      <c r="D21" s="16">
        <v>237053.6</v>
      </c>
      <c r="E21" s="18">
        <v>58882.720000000001</v>
      </c>
      <c r="F21" s="18">
        <f t="shared" si="1"/>
        <v>295936.32</v>
      </c>
      <c r="G21" s="18">
        <v>262945.36</v>
      </c>
      <c r="H21" s="18">
        <v>262945.36</v>
      </c>
      <c r="I21" s="18">
        <v>262945.36</v>
      </c>
      <c r="J21" s="18">
        <v>262945.36</v>
      </c>
      <c r="K21" s="18">
        <f t="shared" si="2"/>
        <v>32990.960000000021</v>
      </c>
    </row>
    <row r="22" spans="2:11" s="2" customFormat="1" x14ac:dyDescent="0.2">
      <c r="B22" s="14"/>
      <c r="C22" s="19" t="s">
        <v>29</v>
      </c>
      <c r="D22" s="16">
        <v>126751.2</v>
      </c>
      <c r="E22" s="18">
        <v>0</v>
      </c>
      <c r="F22" s="18">
        <f t="shared" si="1"/>
        <v>126751.2</v>
      </c>
      <c r="G22" s="18">
        <v>5657.53</v>
      </c>
      <c r="H22" s="18">
        <v>5657.53</v>
      </c>
      <c r="I22" s="18">
        <v>5657.53</v>
      </c>
      <c r="J22" s="18">
        <v>5657.53</v>
      </c>
      <c r="K22" s="18">
        <f t="shared" si="2"/>
        <v>121093.67</v>
      </c>
    </row>
    <row r="23" spans="2:11" s="2" customFormat="1" x14ac:dyDescent="0.2">
      <c r="B23" s="14"/>
      <c r="C23" s="19" t="s">
        <v>30</v>
      </c>
      <c r="D23" s="16">
        <v>64598.19</v>
      </c>
      <c r="E23" s="18">
        <v>124335.01</v>
      </c>
      <c r="F23" s="18">
        <f t="shared" si="1"/>
        <v>188933.2</v>
      </c>
      <c r="G23" s="18">
        <v>59466.63</v>
      </c>
      <c r="H23" s="18">
        <v>59466.63</v>
      </c>
      <c r="I23" s="18">
        <v>59466.63</v>
      </c>
      <c r="J23" s="18">
        <v>59466.63</v>
      </c>
      <c r="K23" s="18">
        <f t="shared" si="2"/>
        <v>129466.57</v>
      </c>
    </row>
    <row r="24" spans="2:11" s="2" customFormat="1" x14ac:dyDescent="0.2">
      <c r="B24" s="10" t="s">
        <v>31</v>
      </c>
      <c r="C24" s="11"/>
      <c r="D24" s="12">
        <f>SUM(D25:D33)</f>
        <v>2611027.0399999996</v>
      </c>
      <c r="E24" s="12">
        <f>SUM(E25:E33)</f>
        <v>3111218.9400000004</v>
      </c>
      <c r="F24" s="13">
        <f t="shared" si="1"/>
        <v>5722245.9800000004</v>
      </c>
      <c r="G24" s="12">
        <f t="shared" ref="G24:J24" si="4">SUM(G25:G33)</f>
        <v>2248391.77</v>
      </c>
      <c r="H24" s="12">
        <f t="shared" si="4"/>
        <v>2248391.77</v>
      </c>
      <c r="I24" s="12">
        <f t="shared" si="4"/>
        <v>2248391.77</v>
      </c>
      <c r="J24" s="12">
        <f t="shared" si="4"/>
        <v>2248391.77</v>
      </c>
      <c r="K24" s="13">
        <f t="shared" si="2"/>
        <v>3473854.2100000004</v>
      </c>
    </row>
    <row r="25" spans="2:11" s="2" customFormat="1" x14ac:dyDescent="0.2">
      <c r="B25" s="14"/>
      <c r="C25" s="20" t="s">
        <v>32</v>
      </c>
      <c r="D25" s="16">
        <v>372971.28</v>
      </c>
      <c r="E25" s="18">
        <v>350881.62</v>
      </c>
      <c r="F25" s="18">
        <f t="shared" si="1"/>
        <v>723852.9</v>
      </c>
      <c r="G25" s="18">
        <v>420038.44</v>
      </c>
      <c r="H25" s="18">
        <v>420038.44</v>
      </c>
      <c r="I25" s="18">
        <v>420038.44</v>
      </c>
      <c r="J25" s="18">
        <v>420038.44</v>
      </c>
      <c r="K25" s="18">
        <f t="shared" si="2"/>
        <v>303814.46000000002</v>
      </c>
    </row>
    <row r="26" spans="2:11" s="2" customFormat="1" x14ac:dyDescent="0.2">
      <c r="B26" s="14"/>
      <c r="C26" s="20" t="s">
        <v>33</v>
      </c>
      <c r="D26" s="16">
        <v>0</v>
      </c>
      <c r="E26" s="18">
        <v>9300.4</v>
      </c>
      <c r="F26" s="18">
        <f t="shared" si="1"/>
        <v>9300.4</v>
      </c>
      <c r="G26" s="18">
        <v>9300.4</v>
      </c>
      <c r="H26" s="18">
        <v>9300.4</v>
      </c>
      <c r="I26" s="18">
        <v>9300.4</v>
      </c>
      <c r="J26" s="18">
        <v>9300.4</v>
      </c>
      <c r="K26" s="18">
        <f t="shared" si="2"/>
        <v>0</v>
      </c>
    </row>
    <row r="27" spans="2:11" s="2" customFormat="1" x14ac:dyDescent="0.2">
      <c r="B27" s="14"/>
      <c r="C27" s="20" t="s">
        <v>34</v>
      </c>
      <c r="D27" s="16">
        <v>625601.72</v>
      </c>
      <c r="E27" s="18">
        <v>990486.9</v>
      </c>
      <c r="F27" s="18">
        <f t="shared" si="1"/>
        <v>1616088.62</v>
      </c>
      <c r="G27" s="18">
        <v>713354.31</v>
      </c>
      <c r="H27" s="18">
        <v>713354.31</v>
      </c>
      <c r="I27" s="18">
        <v>713354.31</v>
      </c>
      <c r="J27" s="18">
        <v>713354.31</v>
      </c>
      <c r="K27" s="18">
        <f t="shared" si="2"/>
        <v>902734.31</v>
      </c>
    </row>
    <row r="28" spans="2:11" s="2" customFormat="1" x14ac:dyDescent="0.2">
      <c r="B28" s="14"/>
      <c r="C28" s="20" t="s">
        <v>35</v>
      </c>
      <c r="D28" s="16">
        <v>189763.16</v>
      </c>
      <c r="E28" s="18">
        <v>172407.34</v>
      </c>
      <c r="F28" s="18">
        <f t="shared" si="1"/>
        <v>362170.5</v>
      </c>
      <c r="G28" s="18">
        <v>315614.2</v>
      </c>
      <c r="H28" s="18">
        <v>315614.2</v>
      </c>
      <c r="I28" s="18">
        <v>315614.2</v>
      </c>
      <c r="J28" s="18">
        <v>315614.2</v>
      </c>
      <c r="K28" s="18">
        <f t="shared" si="2"/>
        <v>46556.299999999988</v>
      </c>
    </row>
    <row r="29" spans="2:11" s="2" customFormat="1" x14ac:dyDescent="0.2">
      <c r="B29" s="14"/>
      <c r="C29" s="20" t="s">
        <v>36</v>
      </c>
      <c r="D29" s="16">
        <v>548325.72</v>
      </c>
      <c r="E29" s="18">
        <v>508966.46</v>
      </c>
      <c r="F29" s="18">
        <f t="shared" si="1"/>
        <v>1057292.18</v>
      </c>
      <c r="G29" s="18">
        <v>210794.68</v>
      </c>
      <c r="H29" s="18">
        <v>210794.68</v>
      </c>
      <c r="I29" s="18">
        <v>210794.68</v>
      </c>
      <c r="J29" s="18">
        <v>210794.68</v>
      </c>
      <c r="K29" s="18">
        <f t="shared" si="2"/>
        <v>846497.5</v>
      </c>
    </row>
    <row r="30" spans="2:11" s="2" customFormat="1" x14ac:dyDescent="0.2">
      <c r="B30" s="14"/>
      <c r="C30" s="20" t="s">
        <v>37</v>
      </c>
      <c r="D30" s="16">
        <v>209747.4</v>
      </c>
      <c r="E30" s="18">
        <v>66574.3</v>
      </c>
      <c r="F30" s="18">
        <f t="shared" si="1"/>
        <v>276321.7</v>
      </c>
      <c r="G30" s="18">
        <v>165033.45000000001</v>
      </c>
      <c r="H30" s="18">
        <v>165033.45000000001</v>
      </c>
      <c r="I30" s="18">
        <v>165033.45000000001</v>
      </c>
      <c r="J30" s="18">
        <v>165033.45000000001</v>
      </c>
      <c r="K30" s="18">
        <f t="shared" si="2"/>
        <v>111288.25</v>
      </c>
    </row>
    <row r="31" spans="2:11" s="2" customFormat="1" x14ac:dyDescent="0.2">
      <c r="B31" s="14"/>
      <c r="C31" s="20" t="s">
        <v>38</v>
      </c>
      <c r="D31" s="16">
        <v>195051.92</v>
      </c>
      <c r="E31" s="18">
        <v>157212.41</v>
      </c>
      <c r="F31" s="18">
        <f t="shared" si="1"/>
        <v>352264.33</v>
      </c>
      <c r="G31" s="18">
        <v>111366.8</v>
      </c>
      <c r="H31" s="18">
        <v>111366.8</v>
      </c>
      <c r="I31" s="18">
        <v>111366.8</v>
      </c>
      <c r="J31" s="18">
        <v>111366.8</v>
      </c>
      <c r="K31" s="18">
        <f t="shared" si="2"/>
        <v>240897.53000000003</v>
      </c>
    </row>
    <row r="32" spans="2:11" s="2" customFormat="1" x14ac:dyDescent="0.2">
      <c r="B32" s="14"/>
      <c r="C32" s="20" t="s">
        <v>39</v>
      </c>
      <c r="D32" s="16">
        <v>187508.8</v>
      </c>
      <c r="E32" s="18">
        <v>250194.45</v>
      </c>
      <c r="F32" s="18">
        <f t="shared" si="1"/>
        <v>437703.25</v>
      </c>
      <c r="G32" s="18">
        <v>103492.39</v>
      </c>
      <c r="H32" s="18">
        <v>103492.39</v>
      </c>
      <c r="I32" s="18">
        <v>103492.39</v>
      </c>
      <c r="J32" s="18">
        <v>103492.39</v>
      </c>
      <c r="K32" s="18">
        <f t="shared" si="2"/>
        <v>334210.86</v>
      </c>
    </row>
    <row r="33" spans="1:12" x14ac:dyDescent="0.2">
      <c r="B33" s="14"/>
      <c r="C33" s="20" t="s">
        <v>40</v>
      </c>
      <c r="D33" s="16">
        <v>282057.03999999998</v>
      </c>
      <c r="E33" s="18">
        <v>605195.06000000006</v>
      </c>
      <c r="F33" s="18">
        <f t="shared" si="1"/>
        <v>887252.10000000009</v>
      </c>
      <c r="G33" s="18">
        <v>199397.1</v>
      </c>
      <c r="H33" s="18">
        <v>199397.1</v>
      </c>
      <c r="I33" s="18">
        <v>199397.1</v>
      </c>
      <c r="J33" s="18">
        <v>199397.1</v>
      </c>
      <c r="K33" s="18">
        <f t="shared" si="2"/>
        <v>687855.00000000012</v>
      </c>
    </row>
    <row r="34" spans="1:12" x14ac:dyDescent="0.2">
      <c r="B34" s="10" t="s">
        <v>41</v>
      </c>
      <c r="C34" s="11"/>
      <c r="D34" s="12">
        <f>SUM(D35:D35)</f>
        <v>101250</v>
      </c>
      <c r="E34" s="12">
        <f t="shared" ref="E34:J34" si="5">SUM(E35:E35)</f>
        <v>201788</v>
      </c>
      <c r="F34" s="13">
        <f t="shared" si="1"/>
        <v>303038</v>
      </c>
      <c r="G34" s="12">
        <f t="shared" si="5"/>
        <v>110596</v>
      </c>
      <c r="H34" s="12">
        <f t="shared" si="5"/>
        <v>110596</v>
      </c>
      <c r="I34" s="12">
        <f t="shared" si="5"/>
        <v>110596</v>
      </c>
      <c r="J34" s="12">
        <f t="shared" si="5"/>
        <v>110596</v>
      </c>
      <c r="K34" s="13">
        <f t="shared" si="2"/>
        <v>192442</v>
      </c>
    </row>
    <row r="35" spans="1:12" x14ac:dyDescent="0.2">
      <c r="B35" s="14"/>
      <c r="C35" s="15" t="s">
        <v>42</v>
      </c>
      <c r="D35" s="16">
        <v>101250</v>
      </c>
      <c r="E35" s="18">
        <v>201788</v>
      </c>
      <c r="F35" s="18">
        <f t="shared" si="1"/>
        <v>303038</v>
      </c>
      <c r="G35" s="18">
        <v>110596</v>
      </c>
      <c r="H35" s="18">
        <v>110596</v>
      </c>
      <c r="I35" s="18">
        <v>110596</v>
      </c>
      <c r="J35" s="18">
        <v>110596</v>
      </c>
      <c r="K35" s="18">
        <f t="shared" si="2"/>
        <v>192442</v>
      </c>
    </row>
    <row r="36" spans="1:12" x14ac:dyDescent="0.2">
      <c r="B36" s="10" t="s">
        <v>43</v>
      </c>
      <c r="C36" s="11"/>
      <c r="D36" s="12">
        <f>SUM(D37:D43)</f>
        <v>48930</v>
      </c>
      <c r="E36" s="12">
        <f t="shared" ref="E36:J36" si="6">SUM(E37:E43)</f>
        <v>2775426.9299999997</v>
      </c>
      <c r="F36" s="13">
        <f t="shared" si="1"/>
        <v>2824356.9299999997</v>
      </c>
      <c r="G36" s="12">
        <f t="shared" si="6"/>
        <v>457410.96</v>
      </c>
      <c r="H36" s="12">
        <f t="shared" si="6"/>
        <v>457410.96</v>
      </c>
      <c r="I36" s="12">
        <f t="shared" si="6"/>
        <v>457410.96</v>
      </c>
      <c r="J36" s="12">
        <f t="shared" si="6"/>
        <v>457410.96</v>
      </c>
      <c r="K36" s="13">
        <f t="shared" si="2"/>
        <v>2366945.9699999997</v>
      </c>
    </row>
    <row r="37" spans="1:12" x14ac:dyDescent="0.2">
      <c r="B37" s="14"/>
      <c r="C37" s="20" t="s">
        <v>44</v>
      </c>
      <c r="D37" s="16">
        <v>16000</v>
      </c>
      <c r="E37" s="18">
        <v>1905690.13</v>
      </c>
      <c r="F37" s="18">
        <f t="shared" si="1"/>
        <v>1921690.13</v>
      </c>
      <c r="G37" s="18">
        <v>128139.96</v>
      </c>
      <c r="H37" s="18">
        <v>128139.96</v>
      </c>
      <c r="I37" s="18">
        <v>128139.96</v>
      </c>
      <c r="J37" s="18">
        <v>128139.96</v>
      </c>
      <c r="K37" s="18">
        <f t="shared" si="2"/>
        <v>1793550.17</v>
      </c>
    </row>
    <row r="38" spans="1:12" x14ac:dyDescent="0.2">
      <c r="B38" s="14"/>
      <c r="C38" s="20" t="s">
        <v>45</v>
      </c>
      <c r="D38" s="16">
        <v>0</v>
      </c>
      <c r="E38" s="18">
        <v>191061.48</v>
      </c>
      <c r="F38" s="18">
        <f t="shared" si="1"/>
        <v>191061.48</v>
      </c>
      <c r="G38" s="18">
        <v>21900</v>
      </c>
      <c r="H38" s="18">
        <v>21900</v>
      </c>
      <c r="I38" s="18">
        <v>21900</v>
      </c>
      <c r="J38" s="18">
        <v>21900</v>
      </c>
      <c r="K38" s="18">
        <f t="shared" si="2"/>
        <v>169161.48</v>
      </c>
    </row>
    <row r="39" spans="1:12" x14ac:dyDescent="0.2">
      <c r="B39" s="14"/>
      <c r="C39" s="20" t="s">
        <v>46</v>
      </c>
      <c r="D39" s="16">
        <v>14930</v>
      </c>
      <c r="E39" s="18">
        <v>69498.38</v>
      </c>
      <c r="F39" s="18">
        <f t="shared" si="1"/>
        <v>84428.38</v>
      </c>
      <c r="G39" s="18">
        <v>0</v>
      </c>
      <c r="H39" s="18">
        <v>0</v>
      </c>
      <c r="I39" s="18">
        <v>0</v>
      </c>
      <c r="J39" s="18">
        <v>0</v>
      </c>
      <c r="K39" s="18">
        <f t="shared" si="2"/>
        <v>84428.38</v>
      </c>
    </row>
    <row r="40" spans="1:12" x14ac:dyDescent="0.2">
      <c r="B40" s="14"/>
      <c r="C40" s="20" t="s">
        <v>47</v>
      </c>
      <c r="D40" s="16">
        <v>0</v>
      </c>
      <c r="E40" s="18">
        <v>190475</v>
      </c>
      <c r="F40" s="18">
        <f t="shared" si="1"/>
        <v>190475</v>
      </c>
      <c r="G40" s="18">
        <v>190475</v>
      </c>
      <c r="H40" s="18">
        <v>190475</v>
      </c>
      <c r="I40" s="18">
        <v>190475</v>
      </c>
      <c r="J40" s="18">
        <v>190475</v>
      </c>
      <c r="K40" s="13">
        <f t="shared" si="2"/>
        <v>0</v>
      </c>
    </row>
    <row r="41" spans="1:12" x14ac:dyDescent="0.2">
      <c r="B41" s="14"/>
      <c r="C41" s="20" t="s">
        <v>48</v>
      </c>
      <c r="D41" s="16">
        <v>18000</v>
      </c>
      <c r="E41" s="18">
        <v>0</v>
      </c>
      <c r="F41" s="18">
        <f t="shared" si="1"/>
        <v>18000</v>
      </c>
      <c r="G41" s="18">
        <v>0</v>
      </c>
      <c r="H41" s="18">
        <v>0</v>
      </c>
      <c r="I41" s="18">
        <v>0</v>
      </c>
      <c r="J41" s="18">
        <v>0</v>
      </c>
      <c r="K41" s="18">
        <f t="shared" si="2"/>
        <v>18000</v>
      </c>
    </row>
    <row r="42" spans="1:12" x14ac:dyDescent="0.2">
      <c r="B42" s="14"/>
      <c r="C42" s="20" t="s">
        <v>49</v>
      </c>
      <c r="D42" s="16">
        <v>0</v>
      </c>
      <c r="E42" s="18">
        <v>315200</v>
      </c>
      <c r="F42" s="18">
        <f t="shared" si="1"/>
        <v>315200</v>
      </c>
      <c r="G42" s="18">
        <v>116896</v>
      </c>
      <c r="H42" s="18">
        <v>116896</v>
      </c>
      <c r="I42" s="18">
        <v>116896</v>
      </c>
      <c r="J42" s="18">
        <v>116896</v>
      </c>
      <c r="K42" s="18">
        <f t="shared" si="2"/>
        <v>198304</v>
      </c>
    </row>
    <row r="43" spans="1:12" x14ac:dyDescent="0.2">
      <c r="B43" s="14"/>
      <c r="C43" s="20" t="s">
        <v>50</v>
      </c>
      <c r="D43" s="16">
        <v>0</v>
      </c>
      <c r="E43" s="18">
        <v>103501.94</v>
      </c>
      <c r="F43" s="18">
        <f t="shared" si="1"/>
        <v>103501.94</v>
      </c>
      <c r="G43" s="18">
        <v>0</v>
      </c>
      <c r="H43" s="18">
        <v>0</v>
      </c>
      <c r="I43" s="18">
        <v>0</v>
      </c>
      <c r="J43" s="18">
        <v>0</v>
      </c>
      <c r="K43" s="18">
        <f t="shared" si="2"/>
        <v>103501.94</v>
      </c>
    </row>
    <row r="44" spans="1:12" x14ac:dyDescent="0.2">
      <c r="B44" s="10" t="s">
        <v>51</v>
      </c>
      <c r="C44" s="11"/>
      <c r="D44" s="12">
        <f>SUM(D45)</f>
        <v>0</v>
      </c>
      <c r="E44" s="12">
        <f t="shared" ref="E44:J44" si="7">SUM(E45)</f>
        <v>5454635.5300000003</v>
      </c>
      <c r="F44" s="13">
        <f t="shared" si="1"/>
        <v>5454635.5300000003</v>
      </c>
      <c r="G44" s="12">
        <f t="shared" si="7"/>
        <v>2810003.61</v>
      </c>
      <c r="H44" s="12">
        <f t="shared" si="7"/>
        <v>2810003.61</v>
      </c>
      <c r="I44" s="12">
        <f t="shared" si="7"/>
        <v>2810003.61</v>
      </c>
      <c r="J44" s="12">
        <f t="shared" si="7"/>
        <v>2810003.61</v>
      </c>
      <c r="K44" s="13">
        <f t="shared" si="2"/>
        <v>2644631.9200000004</v>
      </c>
    </row>
    <row r="45" spans="1:12" x14ac:dyDescent="0.2">
      <c r="B45" s="14"/>
      <c r="C45" s="15" t="s">
        <v>52</v>
      </c>
      <c r="D45" s="16">
        <v>0</v>
      </c>
      <c r="E45" s="18">
        <v>5454635.5300000003</v>
      </c>
      <c r="F45" s="18">
        <f t="shared" si="1"/>
        <v>5454635.5300000003</v>
      </c>
      <c r="G45" s="18">
        <v>2810003.61</v>
      </c>
      <c r="H45" s="18">
        <v>2810003.61</v>
      </c>
      <c r="I45" s="18">
        <v>2810003.61</v>
      </c>
      <c r="J45" s="18">
        <v>2810003.61</v>
      </c>
      <c r="K45" s="18">
        <f t="shared" si="2"/>
        <v>2644631.9200000004</v>
      </c>
    </row>
    <row r="46" spans="1:12" x14ac:dyDescent="0.2">
      <c r="B46" s="10" t="s">
        <v>53</v>
      </c>
      <c r="C46" s="11"/>
      <c r="D46" s="12">
        <f>SUM(D47)</f>
        <v>600529.44999999995</v>
      </c>
      <c r="E46" s="12">
        <f t="shared" ref="E46:J46" si="8">SUM(E47)</f>
        <v>11114.64</v>
      </c>
      <c r="F46" s="13">
        <f t="shared" si="1"/>
        <v>611644.09</v>
      </c>
      <c r="G46" s="12">
        <f t="shared" si="8"/>
        <v>0</v>
      </c>
      <c r="H46" s="12">
        <f t="shared" si="8"/>
        <v>0</v>
      </c>
      <c r="I46" s="12">
        <f t="shared" si="8"/>
        <v>0</v>
      </c>
      <c r="J46" s="12">
        <f t="shared" si="8"/>
        <v>0</v>
      </c>
      <c r="K46" s="13">
        <f t="shared" si="2"/>
        <v>611644.09</v>
      </c>
    </row>
    <row r="47" spans="1:12" x14ac:dyDescent="0.2">
      <c r="B47" s="14"/>
      <c r="C47" s="15" t="s">
        <v>54</v>
      </c>
      <c r="D47" s="16">
        <v>600529.44999999995</v>
      </c>
      <c r="E47" s="18">
        <v>11114.64</v>
      </c>
      <c r="F47" s="18">
        <f t="shared" si="1"/>
        <v>611644.09</v>
      </c>
      <c r="G47" s="18">
        <v>0</v>
      </c>
      <c r="H47" s="18">
        <v>0</v>
      </c>
      <c r="I47" s="18">
        <v>0</v>
      </c>
      <c r="J47" s="18">
        <v>0</v>
      </c>
      <c r="K47" s="18">
        <f t="shared" si="2"/>
        <v>611644.09</v>
      </c>
    </row>
    <row r="48" spans="1:12" s="25" customFormat="1" x14ac:dyDescent="0.2">
      <c r="A48" s="21"/>
      <c r="B48" s="22"/>
      <c r="C48" s="23" t="s">
        <v>55</v>
      </c>
      <c r="D48" s="24">
        <f>+D10+D16+D24+D34+D36+D44+D46</f>
        <v>17435963.449999996</v>
      </c>
      <c r="E48" s="24">
        <f t="shared" ref="E48:K48" si="9">+E10+E16+E24+E34+E36+E44+E46</f>
        <v>21596424.650000002</v>
      </c>
      <c r="F48" s="24">
        <f t="shared" si="9"/>
        <v>39032388.100000001</v>
      </c>
      <c r="G48" s="24">
        <f t="shared" si="9"/>
        <v>19330161.140000001</v>
      </c>
      <c r="H48" s="24">
        <f t="shared" si="9"/>
        <v>19330161.140000001</v>
      </c>
      <c r="I48" s="24">
        <f t="shared" si="9"/>
        <v>19330161.140000001</v>
      </c>
      <c r="J48" s="24">
        <f t="shared" si="9"/>
        <v>19330161.140000001</v>
      </c>
      <c r="K48" s="24">
        <f t="shared" si="9"/>
        <v>19702226.960000001</v>
      </c>
      <c r="L48" s="21"/>
    </row>
    <row r="50" spans="1:12" x14ac:dyDescent="0.2">
      <c r="A50" s="2"/>
      <c r="B50" s="26" t="s">
        <v>56</v>
      </c>
      <c r="F50" s="27"/>
      <c r="G50" s="27"/>
      <c r="H50" s="27"/>
      <c r="I50" s="27"/>
      <c r="J50" s="27"/>
      <c r="K50" s="27"/>
    </row>
    <row r="52" spans="1:12" x14ac:dyDescent="0.2">
      <c r="A52" s="2"/>
      <c r="D52" s="27" t="str">
        <f>IF(D49=[1]CAdmon!D33," ","ERROR")</f>
        <v xml:space="preserve"> </v>
      </c>
      <c r="E52" s="27" t="str">
        <f>IF(E49=[1]CAdmon!E33," ","ERROR")</f>
        <v xml:space="preserve"> </v>
      </c>
      <c r="F52" s="27" t="str">
        <f>IF(F49=[1]CAdmon!F33," ","ERROR")</f>
        <v xml:space="preserve"> </v>
      </c>
      <c r="G52" s="27"/>
      <c r="H52" s="27" t="str">
        <f>IF(H49=[1]CAdmon!H33," ","ERROR")</f>
        <v xml:space="preserve"> </v>
      </c>
      <c r="I52" s="27"/>
      <c r="J52" s="27" t="str">
        <f>IF(J49=[1]CAdmon!J33," ","ERROR")</f>
        <v xml:space="preserve"> </v>
      </c>
      <c r="K52" s="27" t="str">
        <f>IF(K49=[1]CAdmon!K33," ","ERROR")</f>
        <v xml:space="preserve"> </v>
      </c>
    </row>
    <row r="53" spans="1:12" x14ac:dyDescent="0.2">
      <c r="A53" s="2"/>
      <c r="C53" s="28"/>
      <c r="D53" s="28"/>
      <c r="E53" s="28"/>
      <c r="F53" s="28"/>
      <c r="G53" s="28"/>
      <c r="H53" s="28"/>
      <c r="I53" s="28"/>
      <c r="J53" s="28"/>
      <c r="K53" s="28"/>
      <c r="L53" s="29"/>
    </row>
    <row r="54" spans="1:12" x14ac:dyDescent="0.2">
      <c r="A54" s="2"/>
      <c r="C54" s="30"/>
      <c r="D54" s="28"/>
      <c r="E54" s="28"/>
      <c r="F54" s="28"/>
      <c r="G54" s="28"/>
      <c r="H54" s="28"/>
      <c r="I54" s="28"/>
      <c r="J54" s="28"/>
      <c r="K54" s="28"/>
      <c r="L54" s="29"/>
    </row>
    <row r="55" spans="1:12" x14ac:dyDescent="0.2">
      <c r="A55" s="2"/>
      <c r="C55" s="30"/>
      <c r="D55" s="28"/>
      <c r="E55" s="28"/>
      <c r="F55" s="28"/>
      <c r="G55" s="28"/>
      <c r="H55" s="28"/>
      <c r="I55" s="28"/>
      <c r="J55" s="28"/>
      <c r="K55" s="28"/>
      <c r="L55" s="29"/>
    </row>
    <row r="56" spans="1:12" x14ac:dyDescent="0.2">
      <c r="A56" s="2"/>
      <c r="C56" s="30"/>
      <c r="D56" s="28"/>
      <c r="E56" s="28"/>
      <c r="F56" s="28"/>
      <c r="G56" s="28"/>
      <c r="H56" s="28"/>
      <c r="I56" s="28"/>
      <c r="J56" s="28"/>
      <c r="K56" s="28"/>
      <c r="L56" s="29"/>
    </row>
    <row r="57" spans="1:12" x14ac:dyDescent="0.2">
      <c r="A57" s="2"/>
      <c r="C57" s="30"/>
      <c r="D57" s="28"/>
      <c r="E57" s="28"/>
      <c r="F57" s="28"/>
      <c r="G57" s="28"/>
      <c r="H57" s="28"/>
      <c r="I57" s="28"/>
      <c r="J57" s="28"/>
      <c r="K57" s="28"/>
      <c r="L57" s="29"/>
    </row>
    <row r="58" spans="1:12" x14ac:dyDescent="0.2">
      <c r="A58" s="2"/>
      <c r="C58" s="30"/>
      <c r="D58" s="28"/>
      <c r="E58" s="28"/>
      <c r="F58" s="28"/>
      <c r="G58" s="28"/>
      <c r="H58" s="28"/>
      <c r="I58" s="28"/>
      <c r="J58" s="28"/>
      <c r="K58" s="28"/>
    </row>
    <row r="59" spans="1:12" x14ac:dyDescent="0.2">
      <c r="A59" s="2"/>
      <c r="C59" s="30"/>
      <c r="D59" s="28"/>
      <c r="E59" s="28"/>
      <c r="F59" s="28"/>
      <c r="G59" s="28"/>
      <c r="H59" s="28"/>
      <c r="I59" s="28"/>
      <c r="J59" s="28"/>
      <c r="K59" s="28"/>
    </row>
    <row r="60" spans="1:12" x14ac:dyDescent="0.2">
      <c r="A60" s="2"/>
      <c r="C60" s="30"/>
      <c r="D60" s="28"/>
      <c r="E60" s="28"/>
      <c r="F60" s="28"/>
      <c r="G60" s="28"/>
      <c r="H60" s="28"/>
      <c r="I60" s="28"/>
      <c r="J60" s="28"/>
      <c r="K60" s="28"/>
    </row>
    <row r="61" spans="1:12" x14ac:dyDescent="0.2">
      <c r="F61" s="28"/>
      <c r="G61" s="28"/>
      <c r="H61" s="28"/>
      <c r="I61" s="28"/>
      <c r="J61" s="28"/>
      <c r="K61" s="28"/>
    </row>
    <row r="62" spans="1:12" x14ac:dyDescent="0.2">
      <c r="A62" s="2"/>
      <c r="F62" s="28"/>
      <c r="G62" s="28"/>
      <c r="H62" s="28"/>
      <c r="I62" s="28"/>
      <c r="J62" s="28"/>
      <c r="K62" s="28"/>
    </row>
    <row r="63" spans="1:12" x14ac:dyDescent="0.2">
      <c r="F63" s="28"/>
      <c r="G63" s="28"/>
      <c r="H63" s="28"/>
      <c r="I63" s="28"/>
      <c r="J63" s="28"/>
      <c r="K63" s="28"/>
    </row>
    <row r="64" spans="1:12" x14ac:dyDescent="0.2">
      <c r="F64" s="28"/>
      <c r="G64" s="28"/>
      <c r="H64" s="28"/>
      <c r="I64" s="28"/>
      <c r="J64" s="28"/>
      <c r="K64" s="28"/>
    </row>
  </sheetData>
  <mergeCells count="13">
    <mergeCell ref="B46:C46"/>
    <mergeCell ref="B10:C10"/>
    <mergeCell ref="B16:C16"/>
    <mergeCell ref="B24:C24"/>
    <mergeCell ref="B34:C34"/>
    <mergeCell ref="B36:C36"/>
    <mergeCell ref="B44:C44"/>
    <mergeCell ref="B1:K1"/>
    <mergeCell ref="B2:K2"/>
    <mergeCell ref="B3:K3"/>
    <mergeCell ref="B7:C9"/>
    <mergeCell ref="D7:J7"/>
    <mergeCell ref="K7:K8"/>
  </mergeCells>
  <pageMargins left="0.70866141732283472" right="0.70866141732283472" top="0.74803149606299213" bottom="0.74803149606299213" header="0.31496062992125984" footer="0.31496062992125984"/>
  <pageSetup scale="6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2017-07-04T17:30:51Z</cp:lastPrinted>
  <dcterms:created xsi:type="dcterms:W3CDTF">2017-07-04T17:29:45Z</dcterms:created>
  <dcterms:modified xsi:type="dcterms:W3CDTF">2017-07-04T17:31:37Z</dcterms:modified>
</cp:coreProperties>
</file>